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0530" windowHeight="5280" activeTab="1"/>
  </bookViews>
  <sheets>
    <sheet name="Calcs" sheetId="1" r:id="rId1"/>
    <sheet name="Graph" sheetId="2" r:id="rId2"/>
    <sheet name="Terms" sheetId="3" r:id="rId3"/>
  </sheets>
  <definedNames>
    <definedName name="eL">'Calcs'!$B$5</definedName>
    <definedName name="et">'Calcs'!$B$2</definedName>
    <definedName name="eU">'Calcs'!$B$6</definedName>
    <definedName name="fL">'Calcs'!$B$9</definedName>
    <definedName name="fU">'Calcs'!$B$10</definedName>
    <definedName name="li">'Calcs'!$B$7</definedName>
    <definedName name="lt">'Calcs'!$B$3</definedName>
    <definedName name="Mi">'Calcs'!$B$8</definedName>
    <definedName name="Mt">'Calcs'!$B$4</definedName>
    <definedName name="Mu">'Calcs'!$B$12</definedName>
    <definedName name="y">'Calcs'!$B$11</definedName>
  </definedNames>
  <calcPr fullCalcOnLoad="1"/>
</workbook>
</file>

<file path=xl/sharedStrings.xml><?xml version="1.0" encoding="utf-8"?>
<sst xmlns="http://schemas.openxmlformats.org/spreadsheetml/2006/main" count="72" uniqueCount="48">
  <si>
    <t>Variables</t>
  </si>
  <si>
    <r>
      <t>α</t>
    </r>
    <r>
      <rPr>
        <sz val="12"/>
        <rFont val="Times New Roman"/>
        <family val="1"/>
      </rPr>
      <t xml:space="preserve"> </t>
    </r>
  </si>
  <si>
    <t xml:space="preserve">pitch angle of test mass </t>
  </si>
  <si>
    <t>degrees</t>
  </si>
  <si>
    <r>
      <t>e</t>
    </r>
    <r>
      <rPr>
        <i/>
        <vertAlign val="subscript"/>
        <sz val="12"/>
        <rFont val="Times New Roman"/>
        <family val="1"/>
      </rPr>
      <t>t</t>
    </r>
    <r>
      <rPr>
        <sz val="12"/>
        <rFont val="Times New Roman"/>
        <family val="1"/>
      </rPr>
      <t xml:space="preserve"> </t>
    </r>
  </si>
  <si>
    <r>
      <t>distance (in z-dir) to break-off point above c.of m [test mass] {d</t>
    </r>
    <r>
      <rPr>
        <vertAlign val="subscript"/>
        <sz val="12"/>
        <rFont val="Times New Roman"/>
        <family val="1"/>
      </rPr>
      <t>4</t>
    </r>
    <r>
      <rPr>
        <sz val="12"/>
        <rFont val="Times New Roman"/>
        <family val="1"/>
      </rPr>
      <t>}</t>
    </r>
  </si>
  <si>
    <t>mm</t>
  </si>
  <si>
    <r>
      <t>l</t>
    </r>
    <r>
      <rPr>
        <i/>
        <vertAlign val="subscript"/>
        <sz val="12"/>
        <rFont val="Times New Roman"/>
        <family val="1"/>
      </rPr>
      <t>t</t>
    </r>
    <r>
      <rPr>
        <sz val="12"/>
        <rFont val="Times New Roman"/>
        <family val="1"/>
      </rPr>
      <t xml:space="preserve"> </t>
    </r>
  </si>
  <si>
    <r>
      <t>distance (in x-dir) between break-off points [test mass] {2</t>
    </r>
    <r>
      <rPr>
        <sz val="8"/>
        <rFont val="Arial"/>
        <family val="2"/>
      </rPr>
      <t>x</t>
    </r>
    <r>
      <rPr>
        <sz val="12"/>
        <rFont val="Times New Roman"/>
        <family val="1"/>
      </rPr>
      <t>S</t>
    </r>
    <r>
      <rPr>
        <vertAlign val="subscript"/>
        <sz val="12"/>
        <rFont val="Times New Roman"/>
        <family val="1"/>
      </rPr>
      <t>l</t>
    </r>
    <r>
      <rPr>
        <sz val="12"/>
        <rFont val="Times New Roman"/>
        <family val="1"/>
      </rPr>
      <t>}</t>
    </r>
  </si>
  <si>
    <r>
      <t>M</t>
    </r>
    <r>
      <rPr>
        <i/>
        <vertAlign val="subscript"/>
        <sz val="12"/>
        <rFont val="Times New Roman"/>
        <family val="1"/>
      </rPr>
      <t>t</t>
    </r>
    <r>
      <rPr>
        <sz val="12"/>
        <rFont val="Times New Roman"/>
        <family val="1"/>
      </rPr>
      <t xml:space="preserve"> </t>
    </r>
  </si>
  <si>
    <r>
      <t>Mass of test mass {m</t>
    </r>
    <r>
      <rPr>
        <vertAlign val="subscript"/>
        <sz val="12"/>
        <rFont val="Times New Roman"/>
        <family val="1"/>
      </rPr>
      <t>3</t>
    </r>
    <r>
      <rPr>
        <sz val="12"/>
        <rFont val="Times New Roman"/>
        <family val="1"/>
      </rPr>
      <t>}</t>
    </r>
  </si>
  <si>
    <t>kg</t>
  </si>
  <si>
    <r>
      <t>D</t>
    </r>
    <r>
      <rPr>
        <i/>
        <vertAlign val="subscript"/>
        <sz val="12"/>
        <rFont val="Times New Roman"/>
        <family val="1"/>
      </rPr>
      <t>t</t>
    </r>
  </si>
  <si>
    <t xml:space="preserve">Equivalent Mass (coupled force on wire, without ‘g’) </t>
  </si>
  <si>
    <r>
      <t>e</t>
    </r>
    <r>
      <rPr>
        <i/>
        <vertAlign val="subscript"/>
        <sz val="12"/>
        <rFont val="Times New Roman"/>
        <family val="1"/>
      </rPr>
      <t>L</t>
    </r>
    <r>
      <rPr>
        <sz val="12"/>
        <rFont val="Times New Roman"/>
        <family val="1"/>
      </rPr>
      <t xml:space="preserve"> </t>
    </r>
  </si>
  <si>
    <r>
      <t>distance (in z-dir) to break-off point [intermediate mass] {d</t>
    </r>
    <r>
      <rPr>
        <vertAlign val="subscript"/>
        <sz val="12"/>
        <rFont val="Times New Roman"/>
        <family val="1"/>
      </rPr>
      <t>3</t>
    </r>
    <r>
      <rPr>
        <sz val="12"/>
        <rFont val="Times New Roman"/>
        <family val="1"/>
      </rPr>
      <t>}</t>
    </r>
  </si>
  <si>
    <r>
      <t>e</t>
    </r>
    <r>
      <rPr>
        <i/>
        <vertAlign val="subscript"/>
        <sz val="12"/>
        <rFont val="Times New Roman"/>
        <family val="1"/>
      </rPr>
      <t>U</t>
    </r>
    <r>
      <rPr>
        <sz val="12"/>
        <rFont val="Times New Roman"/>
        <family val="1"/>
      </rPr>
      <t xml:space="preserve"> </t>
    </r>
  </si>
  <si>
    <r>
      <t>distance (in z-dir) to break-off point [intermediate mass] {d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}</t>
    </r>
  </si>
  <si>
    <r>
      <t>M</t>
    </r>
    <r>
      <rPr>
        <i/>
        <vertAlign val="subscript"/>
        <sz val="12"/>
        <rFont val="Times New Roman"/>
        <family val="1"/>
      </rPr>
      <t>i</t>
    </r>
    <r>
      <rPr>
        <i/>
        <sz val="12"/>
        <rFont val="Times New Roman"/>
        <family val="1"/>
      </rPr>
      <t xml:space="preserve"> </t>
    </r>
  </si>
  <si>
    <r>
      <t>Mass of intermediate mass {m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}</t>
    </r>
  </si>
  <si>
    <r>
      <t>D</t>
    </r>
    <r>
      <rPr>
        <i/>
        <vertAlign val="subscript"/>
        <sz val="12"/>
        <rFont val="Times New Roman"/>
        <family val="1"/>
      </rPr>
      <t>i</t>
    </r>
    <r>
      <rPr>
        <sz val="12"/>
        <rFont val="Times New Roman"/>
        <family val="1"/>
      </rPr>
      <t xml:space="preserve"> </t>
    </r>
  </si>
  <si>
    <r>
      <t>f</t>
    </r>
    <r>
      <rPr>
        <i/>
        <vertAlign val="subscript"/>
        <sz val="12"/>
        <rFont val="Times New Roman"/>
        <family val="1"/>
      </rPr>
      <t>L</t>
    </r>
    <r>
      <rPr>
        <sz val="12"/>
        <rFont val="Times New Roman"/>
        <family val="1"/>
      </rPr>
      <t xml:space="preserve"> </t>
    </r>
  </si>
  <si>
    <r>
      <t>distance (in z-dir) to break-off point [intermediate mass] {d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}</t>
    </r>
  </si>
  <si>
    <r>
      <t>f</t>
    </r>
    <r>
      <rPr>
        <i/>
        <vertAlign val="subscript"/>
        <sz val="12"/>
        <rFont val="Times New Roman"/>
        <family val="1"/>
      </rPr>
      <t>U</t>
    </r>
    <r>
      <rPr>
        <sz val="12"/>
        <rFont val="Times New Roman"/>
        <family val="1"/>
      </rPr>
      <t xml:space="preserve"> </t>
    </r>
  </si>
  <si>
    <r>
      <t>distance (in z-dir) to break-off point [intermediate mass] {d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>}</t>
    </r>
  </si>
  <si>
    <t>x</t>
  </si>
  <si>
    <t>distance to offset pitch adjuster (mass-offset) (x-direction)</t>
  </si>
  <si>
    <t>y</t>
  </si>
  <si>
    <t>distance to pitch adjuster (mass-offset) from c.of m (z-direction)</t>
  </si>
  <si>
    <r>
      <t>l</t>
    </r>
    <r>
      <rPr>
        <i/>
        <vertAlign val="subscript"/>
        <sz val="12"/>
        <rFont val="Times New Roman"/>
        <family val="1"/>
      </rPr>
      <t>i</t>
    </r>
  </si>
  <si>
    <r>
      <t>distance (in x-dir) between break-off points [int. mass] {2</t>
    </r>
    <r>
      <rPr>
        <sz val="8"/>
        <rFont val="Arial"/>
        <family val="2"/>
      </rPr>
      <t>x</t>
    </r>
    <r>
      <rPr>
        <sz val="12"/>
        <rFont val="Times New Roman"/>
        <family val="1"/>
      </rPr>
      <t>S</t>
    </r>
    <r>
      <rPr>
        <vertAlign val="subscript"/>
        <sz val="12"/>
        <rFont val="Times New Roman"/>
        <family val="1"/>
      </rPr>
      <t>i</t>
    </r>
    <r>
      <rPr>
        <sz val="12"/>
        <rFont val="Times New Roman"/>
        <family val="1"/>
      </rPr>
      <t>}</t>
    </r>
  </si>
  <si>
    <t>m</t>
  </si>
  <si>
    <t>Mass offset =40g</t>
  </si>
  <si>
    <t>Mass offset =280g</t>
  </si>
  <si>
    <t>Mass offset =100g</t>
  </si>
  <si>
    <r>
      <t>e</t>
    </r>
    <r>
      <rPr>
        <b/>
        <i/>
        <vertAlign val="subscript"/>
        <sz val="12"/>
        <rFont val="Times New Roman"/>
        <family val="1"/>
      </rPr>
      <t>t</t>
    </r>
    <r>
      <rPr>
        <b/>
        <sz val="12"/>
        <rFont val="Times New Roman"/>
        <family val="1"/>
      </rPr>
      <t xml:space="preserve"> </t>
    </r>
  </si>
  <si>
    <r>
      <t>l</t>
    </r>
    <r>
      <rPr>
        <b/>
        <i/>
        <vertAlign val="subscript"/>
        <sz val="12"/>
        <rFont val="Times New Roman"/>
        <family val="1"/>
      </rPr>
      <t>t</t>
    </r>
    <r>
      <rPr>
        <b/>
        <sz val="12"/>
        <rFont val="Times New Roman"/>
        <family val="1"/>
      </rPr>
      <t xml:space="preserve"> </t>
    </r>
  </si>
  <si>
    <r>
      <t>M</t>
    </r>
    <r>
      <rPr>
        <b/>
        <i/>
        <vertAlign val="subscript"/>
        <sz val="12"/>
        <rFont val="Times New Roman"/>
        <family val="1"/>
      </rPr>
      <t>t</t>
    </r>
    <r>
      <rPr>
        <b/>
        <sz val="12"/>
        <rFont val="Times New Roman"/>
        <family val="1"/>
      </rPr>
      <t xml:space="preserve"> </t>
    </r>
  </si>
  <si>
    <r>
      <t>e</t>
    </r>
    <r>
      <rPr>
        <b/>
        <i/>
        <vertAlign val="subscript"/>
        <sz val="12"/>
        <rFont val="Times New Roman"/>
        <family val="1"/>
      </rPr>
      <t>L</t>
    </r>
    <r>
      <rPr>
        <b/>
        <sz val="12"/>
        <rFont val="Times New Roman"/>
        <family val="1"/>
      </rPr>
      <t xml:space="preserve"> </t>
    </r>
  </si>
  <si>
    <r>
      <t>e</t>
    </r>
    <r>
      <rPr>
        <b/>
        <i/>
        <vertAlign val="subscript"/>
        <sz val="12"/>
        <rFont val="Times New Roman"/>
        <family val="1"/>
      </rPr>
      <t>U</t>
    </r>
    <r>
      <rPr>
        <b/>
        <sz val="12"/>
        <rFont val="Times New Roman"/>
        <family val="1"/>
      </rPr>
      <t xml:space="preserve"> </t>
    </r>
  </si>
  <si>
    <r>
      <t>l</t>
    </r>
    <r>
      <rPr>
        <b/>
        <i/>
        <vertAlign val="subscript"/>
        <sz val="12"/>
        <rFont val="Times New Roman"/>
        <family val="1"/>
      </rPr>
      <t>i</t>
    </r>
  </si>
  <si>
    <r>
      <t>M</t>
    </r>
    <r>
      <rPr>
        <b/>
        <i/>
        <vertAlign val="subscript"/>
        <sz val="12"/>
        <rFont val="Times New Roman"/>
        <family val="1"/>
      </rPr>
      <t>i</t>
    </r>
    <r>
      <rPr>
        <b/>
        <i/>
        <sz val="12"/>
        <rFont val="Times New Roman"/>
        <family val="1"/>
      </rPr>
      <t xml:space="preserve"> </t>
    </r>
  </si>
  <si>
    <r>
      <t>f</t>
    </r>
    <r>
      <rPr>
        <b/>
        <i/>
        <vertAlign val="subscript"/>
        <sz val="12"/>
        <rFont val="Times New Roman"/>
        <family val="1"/>
      </rPr>
      <t>L</t>
    </r>
    <r>
      <rPr>
        <b/>
        <sz val="12"/>
        <rFont val="Times New Roman"/>
        <family val="1"/>
      </rPr>
      <t xml:space="preserve"> </t>
    </r>
  </si>
  <si>
    <r>
      <t>f</t>
    </r>
    <r>
      <rPr>
        <b/>
        <i/>
        <vertAlign val="subscript"/>
        <sz val="12"/>
        <rFont val="Times New Roman"/>
        <family val="1"/>
      </rPr>
      <t>U</t>
    </r>
    <r>
      <rPr>
        <b/>
        <sz val="12"/>
        <rFont val="Times New Roman"/>
        <family val="1"/>
      </rPr>
      <t xml:space="preserve"> </t>
    </r>
  </si>
  <si>
    <r>
      <t>M</t>
    </r>
    <r>
      <rPr>
        <b/>
        <i/>
        <vertAlign val="subscript"/>
        <sz val="12"/>
        <rFont val="Times New Roman"/>
        <family val="1"/>
      </rPr>
      <t>U</t>
    </r>
  </si>
  <si>
    <r>
      <t>α</t>
    </r>
    <r>
      <rPr>
        <b/>
        <sz val="12"/>
        <rFont val="Times New Roman"/>
        <family val="1"/>
      </rPr>
      <t xml:space="preserve"> </t>
    </r>
  </si>
  <si>
    <r>
      <t>D</t>
    </r>
    <r>
      <rPr>
        <b/>
        <i/>
        <vertAlign val="subscript"/>
        <sz val="12"/>
        <rFont val="Times New Roman"/>
        <family val="1"/>
      </rPr>
      <t>t</t>
    </r>
  </si>
  <si>
    <r>
      <t>D</t>
    </r>
    <r>
      <rPr>
        <b/>
        <i/>
        <vertAlign val="subscript"/>
        <sz val="12"/>
        <rFont val="Times New Roman"/>
        <family val="1"/>
      </rPr>
      <t>i</t>
    </r>
    <r>
      <rPr>
        <b/>
        <sz val="1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</si>
</sst>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000"/>
  </numFmts>
  <fonts count="16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i/>
      <vertAlign val="subscript"/>
      <sz val="12"/>
      <name val="Times New Roman"/>
      <family val="1"/>
    </font>
    <font>
      <vertAlign val="subscript"/>
      <sz val="12"/>
      <name val="Times New Roman"/>
      <family val="1"/>
    </font>
    <font>
      <sz val="8"/>
      <name val="Arial"/>
      <family val="2"/>
    </font>
    <font>
      <sz val="15.75"/>
      <name val="Arial"/>
      <family val="0"/>
    </font>
    <font>
      <sz val="14.5"/>
      <name val="Arial"/>
      <family val="0"/>
    </font>
    <font>
      <sz val="12"/>
      <name val="Arial"/>
      <family val="2"/>
    </font>
    <font>
      <b/>
      <i/>
      <sz val="12"/>
      <name val="Times New Roman"/>
      <family val="1"/>
    </font>
    <font>
      <b/>
      <i/>
      <vertAlign val="subscript"/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0"/>
    </font>
    <font>
      <b/>
      <sz val="14.5"/>
      <color indexed="9"/>
      <name val="Arial"/>
      <family val="2"/>
    </font>
    <font>
      <b/>
      <sz val="15.75"/>
      <color indexed="13"/>
      <name val="Arial"/>
      <family val="2"/>
    </font>
    <font>
      <b/>
      <sz val="16"/>
      <color indexed="1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2" fillId="2" borderId="0" xfId="0" applyNumberFormat="1" applyFont="1" applyFill="1" applyAlignment="1">
      <alignment horizontal="left"/>
    </xf>
    <xf numFmtId="2" fontId="0" fillId="2" borderId="0" xfId="0" applyNumberFormat="1" applyFill="1" applyAlignment="1">
      <alignment/>
    </xf>
    <xf numFmtId="0" fontId="9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Graph of Pitch Angle at Test Mass v Displacement of Pitch Adjuster</a:t>
            </a:r>
          </a:p>
        </c:rich>
      </c:tx>
      <c:layout>
        <c:manualLayout>
          <c:xMode val="factor"/>
          <c:yMode val="factor"/>
          <c:x val="-0.01475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.10075"/>
          <c:w val="0.71125"/>
          <c:h val="0.84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Calcs!$A$14</c:f>
              <c:strCache>
                <c:ptCount val="1"/>
                <c:pt idx="0">
                  <c:v>Mass offset =40g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Calcs!$B$16:$K$16</c:f>
              <c:numCache>
                <c:ptCount val="1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</c:numCache>
            </c:numRef>
          </c:xVal>
          <c:yVal>
            <c:numRef>
              <c:f>Calcs!$B$19:$K$19</c:f>
              <c:numCache>
                <c:ptCount val="10"/>
                <c:pt idx="0">
                  <c:v>70.83855198232925</c:v>
                </c:pt>
                <c:pt idx="1">
                  <c:v>143.13205450419346</c:v>
                </c:pt>
                <c:pt idx="2">
                  <c:v>218.45822256399512</c:v>
                </c:pt>
                <c:pt idx="3">
                  <c:v>298.6631599264756</c:v>
                </c:pt>
                <c:pt idx="4">
                  <c:v>386.0603870942484</c:v>
                </c:pt>
                <c:pt idx="5">
                  <c:v>483.73339925065204</c:v>
                </c:pt>
                <c:pt idx="6">
                  <c:v>596.0353595775161</c:v>
                </c:pt>
                <c:pt idx="7">
                  <c:v>729.4783718754194</c:v>
                </c:pt>
                <c:pt idx="8">
                  <c:v>894.4474500797626</c:v>
                </c:pt>
                <c:pt idx="9">
                  <c:v>1108.843375628253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Calcs!$A$21</c:f>
              <c:strCache>
                <c:ptCount val="1"/>
                <c:pt idx="0">
                  <c:v>Mass offset =280g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Calcs!$B$23:$K$23</c:f>
              <c:numCache>
                <c:ptCount val="1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</c:numCache>
            </c:numRef>
          </c:xVal>
          <c:yVal>
            <c:numRef>
              <c:f>Calcs!$B$26:$K$26</c:f>
              <c:numCache>
                <c:ptCount val="10"/>
                <c:pt idx="0">
                  <c:v>12.785828712889007</c:v>
                </c:pt>
                <c:pt idx="1">
                  <c:v>25.833731586972362</c:v>
                </c:pt>
                <c:pt idx="2">
                  <c:v>39.427823570197866</c:v>
                </c:pt>
                <c:pt idx="3">
                  <c:v>53.90038551596767</c:v>
                </c:pt>
                <c:pt idx="4">
                  <c:v>69.66752145788477</c:v>
                </c:pt>
                <c:pt idx="5">
                  <c:v>87.28326365745812</c:v>
                </c:pt>
                <c:pt idx="6">
                  <c:v>107.52871404909268</c:v>
                </c:pt>
                <c:pt idx="7">
                  <c:v>131.57016335525532</c:v>
                </c:pt>
                <c:pt idx="8">
                  <c:v>161.26241122058934</c:v>
                </c:pt>
                <c:pt idx="9">
                  <c:v>199.78874463058068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Calcs!$A$28</c:f>
              <c:strCache>
                <c:ptCount val="1"/>
                <c:pt idx="0">
                  <c:v>Mass offset =100g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Calcs!$B$30:$K$30</c:f>
              <c:numCache>
                <c:ptCount val="1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</c:numCache>
            </c:numRef>
          </c:xVal>
          <c:yVal>
            <c:numRef>
              <c:f>Calcs!$B$33:$K$33</c:f>
              <c:numCache>
                <c:ptCount val="10"/>
                <c:pt idx="0">
                  <c:v>30.201645693721083</c:v>
                </c:pt>
                <c:pt idx="1">
                  <c:v>61.02322846213869</c:v>
                </c:pt>
                <c:pt idx="2">
                  <c:v>93.13694326833703</c:v>
                </c:pt>
                <c:pt idx="3">
                  <c:v>127.32921783912005</c:v>
                </c:pt>
                <c:pt idx="4">
                  <c:v>164.58538114879389</c:v>
                </c:pt>
                <c:pt idx="5">
                  <c:v>206.2183043354163</c:v>
                </c:pt>
                <c:pt idx="6">
                  <c:v>254.08070770761967</c:v>
                </c:pt>
                <c:pt idx="7">
                  <c:v>310.9426259113045</c:v>
                </c:pt>
                <c:pt idx="8">
                  <c:v>381.2179228783413</c:v>
                </c:pt>
                <c:pt idx="9">
                  <c:v>472.5051339298824</c:v>
                </c:pt>
              </c:numCache>
            </c:numRef>
          </c:yVal>
          <c:smooth val="0"/>
        </c:ser>
        <c:axId val="39515750"/>
        <c:axId val="20097431"/>
      </c:scatterChart>
      <c:valAx>
        <c:axId val="395157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FFFF00"/>
                    </a:solidFill>
                    <a:latin typeface="Arial"/>
                    <a:ea typeface="Arial"/>
                    <a:cs typeface="Arial"/>
                  </a:rPr>
                  <a:t>Pitch Angle at Test Mass (α) º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FFCC00"/>
                </a:solidFill>
                <a:latin typeface="Arial"/>
                <a:ea typeface="Arial"/>
                <a:cs typeface="Arial"/>
              </a:defRPr>
            </a:pPr>
          </a:p>
        </c:txPr>
        <c:crossAx val="20097431"/>
        <c:crosses val="autoZero"/>
        <c:crossBetween val="midCat"/>
        <c:dispUnits/>
        <c:majorUnit val="0.1"/>
      </c:valAx>
      <c:valAx>
        <c:axId val="200974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solidFill>
                      <a:srgbClr val="FFFF00"/>
                    </a:solidFill>
                    <a:latin typeface="Arial"/>
                    <a:ea typeface="Arial"/>
                    <a:cs typeface="Arial"/>
                  </a:rPr>
                  <a:t>Displacement (x) mm</a:t>
                </a:r>
              </a:p>
            </c:rich>
          </c:tx>
          <c:layout>
            <c:manualLayout>
              <c:xMode val="factor"/>
              <c:yMode val="factor"/>
              <c:x val="0.001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FFCC00"/>
                </a:solidFill>
                <a:latin typeface="Arial"/>
                <a:ea typeface="Arial"/>
                <a:cs typeface="Arial"/>
              </a:defRPr>
            </a:pPr>
          </a:p>
        </c:txPr>
        <c:crossAx val="39515750"/>
        <c:crosses val="autoZero"/>
        <c:crossBetween val="midCat"/>
        <c:dispUnits/>
        <c:majorUnit val="100"/>
      </c:valAx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3"/>
          <c:y val="0.475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333399"/>
    </a:solidFill>
  </c:spPr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1</xdr:row>
      <xdr:rowOff>190500</xdr:rowOff>
    </xdr:from>
    <xdr:to>
      <xdr:col>4</xdr:col>
      <xdr:colOff>419100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352425"/>
          <a:ext cx="99060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114300</xdr:rowOff>
    </xdr:from>
    <xdr:to>
      <xdr:col>11</xdr:col>
      <xdr:colOff>457200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161925" y="114300"/>
        <a:ext cx="70008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15</xdr:row>
      <xdr:rowOff>152400</xdr:rowOff>
    </xdr:from>
    <xdr:to>
      <xdr:col>1</xdr:col>
      <xdr:colOff>1019175</xdr:colOff>
      <xdr:row>18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3533775"/>
          <a:ext cx="99060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3"/>
  <sheetViews>
    <sheetView workbookViewId="0" topLeftCell="A1">
      <selection activeCell="M20" sqref="M20"/>
    </sheetView>
  </sheetViews>
  <sheetFormatPr defaultColWidth="9.140625" defaultRowHeight="12.75"/>
  <cols>
    <col min="1" max="1" width="9.140625" style="6" customWidth="1"/>
  </cols>
  <sheetData>
    <row r="2" spans="1:2" ht="18.75">
      <c r="A2" s="10" t="s">
        <v>35</v>
      </c>
      <c r="B2" s="6">
        <v>1</v>
      </c>
    </row>
    <row r="3" spans="1:2" ht="18.75">
      <c r="A3" s="10" t="s">
        <v>36</v>
      </c>
      <c r="B3" s="6">
        <v>10</v>
      </c>
    </row>
    <row r="4" spans="1:2" ht="18.75">
      <c r="A4" s="10" t="s">
        <v>37</v>
      </c>
      <c r="B4" s="6">
        <v>3</v>
      </c>
    </row>
    <row r="5" spans="1:2" ht="18.75">
      <c r="A5" s="10" t="s">
        <v>38</v>
      </c>
      <c r="B5" s="6">
        <v>1</v>
      </c>
    </row>
    <row r="6" spans="1:2" ht="18.75">
      <c r="A6" s="10" t="s">
        <v>39</v>
      </c>
      <c r="B6" s="6">
        <v>1</v>
      </c>
    </row>
    <row r="7" spans="1:2" ht="18.75">
      <c r="A7" s="10" t="s">
        <v>40</v>
      </c>
      <c r="B7" s="6">
        <v>57</v>
      </c>
    </row>
    <row r="8" spans="1:2" ht="18.75">
      <c r="A8" s="10" t="s">
        <v>41</v>
      </c>
      <c r="B8" s="6">
        <v>3</v>
      </c>
    </row>
    <row r="9" spans="1:2" ht="18.75">
      <c r="A9" s="10" t="s">
        <v>42</v>
      </c>
      <c r="B9" s="6">
        <v>1</v>
      </c>
    </row>
    <row r="10" spans="1:2" ht="18.75">
      <c r="A10" s="10" t="s">
        <v>43</v>
      </c>
      <c r="B10" s="6">
        <v>1</v>
      </c>
    </row>
    <row r="11" spans="1:2" ht="15.75">
      <c r="A11" s="10" t="s">
        <v>27</v>
      </c>
      <c r="B11" s="6">
        <v>31</v>
      </c>
    </row>
    <row r="12" spans="1:2" ht="18.75">
      <c r="A12" s="10" t="s">
        <v>44</v>
      </c>
      <c r="B12" s="6">
        <v>3</v>
      </c>
    </row>
    <row r="13" spans="1:2" ht="15.75">
      <c r="A13" s="5"/>
      <c r="B13" s="6"/>
    </row>
    <row r="14" spans="1:2" ht="15.75">
      <c r="A14" s="8" t="s">
        <v>32</v>
      </c>
      <c r="B14" s="9"/>
    </row>
    <row r="15" spans="1:13" ht="12.75">
      <c r="A15" s="11" t="s">
        <v>31</v>
      </c>
      <c r="B15" s="6">
        <v>0.04</v>
      </c>
      <c r="C15" s="6">
        <v>0.04</v>
      </c>
      <c r="D15" s="6">
        <v>0.04</v>
      </c>
      <c r="E15" s="6">
        <v>0.04</v>
      </c>
      <c r="F15" s="6">
        <v>0.04</v>
      </c>
      <c r="G15" s="6">
        <v>0.04</v>
      </c>
      <c r="H15" s="6">
        <v>0.04</v>
      </c>
      <c r="I15" s="6">
        <v>0.04</v>
      </c>
      <c r="J15" s="6">
        <v>0.04</v>
      </c>
      <c r="K15" s="6">
        <v>0.04</v>
      </c>
      <c r="L15" s="6">
        <v>0.04</v>
      </c>
      <c r="M15" s="6">
        <v>0.04</v>
      </c>
    </row>
    <row r="16" spans="1:13" ht="15.75">
      <c r="A16" s="10" t="s">
        <v>45</v>
      </c>
      <c r="B16" s="6">
        <v>0.1</v>
      </c>
      <c r="C16" s="6">
        <v>0.2</v>
      </c>
      <c r="D16" s="6">
        <v>0.3</v>
      </c>
      <c r="E16" s="6">
        <v>0.4</v>
      </c>
      <c r="F16" s="6">
        <v>0.5</v>
      </c>
      <c r="G16" s="6">
        <v>0.6</v>
      </c>
      <c r="H16" s="6">
        <v>0.7</v>
      </c>
      <c r="I16" s="6">
        <v>0.8</v>
      </c>
      <c r="J16" s="6">
        <v>0.9</v>
      </c>
      <c r="K16" s="6">
        <v>1</v>
      </c>
      <c r="L16" s="6">
        <v>1.1</v>
      </c>
      <c r="M16" s="6">
        <v>1.5</v>
      </c>
    </row>
    <row r="17" spans="1:13" ht="18.75">
      <c r="A17" s="10" t="s">
        <v>46</v>
      </c>
      <c r="B17" s="7">
        <f>((Mt*et)/lt)*TAN(B16)</f>
        <v>0.030100401625635164</v>
      </c>
      <c r="C17" s="7">
        <f aca="true" t="shared" si="0" ref="C17:K17">((Mt*et)/lt)*TAN(C16)</f>
        <v>0.06081301065260175</v>
      </c>
      <c r="D17" s="7">
        <f t="shared" si="0"/>
        <v>0.09280087488288698</v>
      </c>
      <c r="E17" s="7">
        <f t="shared" si="0"/>
        <v>0.12683796562144853</v>
      </c>
      <c r="F17" s="7">
        <f t="shared" si="0"/>
        <v>0.16389074695313713</v>
      </c>
      <c r="G17" s="7">
        <f t="shared" si="0"/>
        <v>0.2052410425025077</v>
      </c>
      <c r="H17" s="7">
        <f t="shared" si="0"/>
        <v>0.2526865141389238</v>
      </c>
      <c r="I17" s="7">
        <f t="shared" si="0"/>
        <v>0.30889156711510923</v>
      </c>
      <c r="J17" s="7">
        <f t="shared" si="0"/>
        <v>0.37804746526510175</v>
      </c>
      <c r="K17" s="7">
        <f t="shared" si="0"/>
        <v>0.4672223173964707</v>
      </c>
      <c r="L17" s="7">
        <f>((Mt*et)/lt)*TAN(L16)</f>
        <v>0.5894278971745956</v>
      </c>
      <c r="M17" s="7">
        <f>((Mt*et)/lt)*TAN(M16)</f>
        <v>4.230425984151515</v>
      </c>
    </row>
    <row r="18" spans="1:13" ht="18.75">
      <c r="A18" s="10" t="s">
        <v>47</v>
      </c>
      <c r="B18" s="7">
        <f>(((lt/li)*TAN(B17))+(((Mt*eU)+(Mt*eL)+(Mi*eU))/li)*TAN(B16))</f>
        <v>0.02112468429167462</v>
      </c>
      <c r="C18" s="7">
        <f aca="true" t="shared" si="1" ref="C18:K18">(((lt/li)*TAN(C17))+(((Mt*eU)+(Mt*eL)+(Mi*eU))/li)*TAN(C16))</f>
        <v>0.042688968482577146</v>
      </c>
      <c r="D18" s="7">
        <f t="shared" si="1"/>
        <v>0.06517031945437761</v>
      </c>
      <c r="E18" s="7">
        <f t="shared" si="1"/>
        <v>0.0891292021886189</v>
      </c>
      <c r="F18" s="7">
        <f t="shared" si="1"/>
        <v>0.11527128155625932</v>
      </c>
      <c r="G18" s="7">
        <f t="shared" si="1"/>
        <v>0.14454305618521054</v>
      </c>
      <c r="H18" s="7">
        <f t="shared" si="1"/>
        <v>0.1782921242873725</v>
      </c>
      <c r="I18" s="7">
        <f t="shared" si="1"/>
        <v>0.2185579773424362</v>
      </c>
      <c r="J18" s="7">
        <f t="shared" si="1"/>
        <v>0.2686478693012806</v>
      </c>
      <c r="K18" s="7">
        <f t="shared" si="1"/>
        <v>0.3344111153813072</v>
      </c>
      <c r="L18" s="7">
        <f>(((lt/li)*TAN(L17))+(((Mt*eU)+(Mt*eL)+(Mi*eU))/li)*TAN(L16))</f>
        <v>0.42754580265467046</v>
      </c>
      <c r="M18" s="7">
        <f>(((lt/li)*TAN(M17))+(((Mt*eU)+(Mt*eL)+(Mi*eU))/li)*TAN(M16))</f>
        <v>2.561917102286931</v>
      </c>
    </row>
    <row r="19" spans="1:13" ht="15.75">
      <c r="A19" s="10" t="s">
        <v>25</v>
      </c>
      <c r="B19" s="6">
        <f>(y*(TAN(B16)))+((B18*li)/B15)+((TAN(B16))/B15)*((Mt+Mi)*(fU+fL)+Mu*fU)</f>
        <v>70.83855198232925</v>
      </c>
      <c r="C19" s="6">
        <f aca="true" t="shared" si="2" ref="C19:K19">(y*(TAN(C16)))+((C18*li)/C15)+((TAN(C16))/C15)*((Mt+Mi)*(fU+fL)+Mu*fU)</f>
        <v>143.13205450419346</v>
      </c>
      <c r="D19" s="6">
        <f t="shared" si="2"/>
        <v>218.45822256399512</v>
      </c>
      <c r="E19" s="6">
        <f t="shared" si="2"/>
        <v>298.6631599264756</v>
      </c>
      <c r="F19" s="6">
        <f t="shared" si="2"/>
        <v>386.0603870942484</v>
      </c>
      <c r="G19" s="6">
        <f t="shared" si="2"/>
        <v>483.73339925065204</v>
      </c>
      <c r="H19" s="6">
        <f t="shared" si="2"/>
        <v>596.0353595775161</v>
      </c>
      <c r="I19" s="6">
        <f t="shared" si="2"/>
        <v>729.4783718754194</v>
      </c>
      <c r="J19" s="6">
        <f t="shared" si="2"/>
        <v>894.4474500797626</v>
      </c>
      <c r="K19" s="6">
        <f t="shared" si="2"/>
        <v>1108.843375628253</v>
      </c>
      <c r="L19" s="6">
        <f>(y*(TAN(L16)))+((L18*li)/L15)+((TAN(L16))/L15)*((Mt+Mi)*(fU+fL)+Mu*fU)</f>
        <v>1406.9451896258583</v>
      </c>
      <c r="M19" s="6">
        <f>(y*(TAN(M16)))+((M18*li)/M15)+((TAN(M16))/M15)*((Mt+Mi)*(fU+fL)+Mu*fU)</f>
        <v>9375.908369310595</v>
      </c>
    </row>
    <row r="21" spans="1:2" ht="15.75">
      <c r="A21" s="8" t="s">
        <v>33</v>
      </c>
      <c r="B21" s="9"/>
    </row>
    <row r="22" spans="1:13" ht="12.75">
      <c r="A22" s="11" t="s">
        <v>31</v>
      </c>
      <c r="B22" s="6">
        <v>0.28</v>
      </c>
      <c r="C22" s="6">
        <v>0.28</v>
      </c>
      <c r="D22" s="6">
        <v>0.28</v>
      </c>
      <c r="E22" s="6">
        <v>0.28</v>
      </c>
      <c r="F22" s="6">
        <v>0.28</v>
      </c>
      <c r="G22" s="6">
        <v>0.28</v>
      </c>
      <c r="H22" s="6">
        <v>0.28</v>
      </c>
      <c r="I22" s="6">
        <v>0.28</v>
      </c>
      <c r="J22" s="6">
        <v>0.28</v>
      </c>
      <c r="K22" s="6">
        <v>0.28</v>
      </c>
      <c r="L22" s="6">
        <v>0.28</v>
      </c>
      <c r="M22" s="6">
        <v>0.28</v>
      </c>
    </row>
    <row r="23" spans="1:13" ht="15.75">
      <c r="A23" s="10" t="s">
        <v>45</v>
      </c>
      <c r="B23" s="6">
        <v>0.1</v>
      </c>
      <c r="C23" s="6">
        <v>0.2</v>
      </c>
      <c r="D23" s="6">
        <v>0.3</v>
      </c>
      <c r="E23" s="6">
        <v>0.4</v>
      </c>
      <c r="F23" s="6">
        <v>0.5</v>
      </c>
      <c r="G23" s="6">
        <v>0.6</v>
      </c>
      <c r="H23" s="6">
        <v>0.7</v>
      </c>
      <c r="I23" s="6">
        <v>0.8</v>
      </c>
      <c r="J23" s="6">
        <v>0.9</v>
      </c>
      <c r="K23" s="6">
        <v>1</v>
      </c>
      <c r="L23" s="6">
        <v>1.1</v>
      </c>
      <c r="M23" s="6">
        <v>1.5</v>
      </c>
    </row>
    <row r="24" spans="1:13" ht="18.75">
      <c r="A24" s="10" t="s">
        <v>46</v>
      </c>
      <c r="B24" s="7">
        <f aca="true" t="shared" si="3" ref="B24:K24">((Mt*et)/lt)*TAN(B23)</f>
        <v>0.030100401625635164</v>
      </c>
      <c r="C24" s="7">
        <f t="shared" si="3"/>
        <v>0.06081301065260175</v>
      </c>
      <c r="D24" s="7">
        <f t="shared" si="3"/>
        <v>0.09280087488288698</v>
      </c>
      <c r="E24" s="7">
        <f t="shared" si="3"/>
        <v>0.12683796562144853</v>
      </c>
      <c r="F24" s="7">
        <f t="shared" si="3"/>
        <v>0.16389074695313713</v>
      </c>
      <c r="G24" s="7">
        <f t="shared" si="3"/>
        <v>0.2052410425025077</v>
      </c>
      <c r="H24" s="7">
        <f t="shared" si="3"/>
        <v>0.2526865141389238</v>
      </c>
      <c r="I24" s="7">
        <f t="shared" si="3"/>
        <v>0.30889156711510923</v>
      </c>
      <c r="J24" s="7">
        <f t="shared" si="3"/>
        <v>0.37804746526510175</v>
      </c>
      <c r="K24" s="7">
        <f t="shared" si="3"/>
        <v>0.4672223173964707</v>
      </c>
      <c r="L24" s="7">
        <f>((Mt*et)/lt)*(TAN(L23))</f>
        <v>0.5894278971745956</v>
      </c>
      <c r="M24" s="7">
        <f>((Mt*et)/lt)*TAN(M23)</f>
        <v>4.230425984151515</v>
      </c>
    </row>
    <row r="25" spans="1:13" ht="18.75">
      <c r="A25" s="10" t="s">
        <v>47</v>
      </c>
      <c r="B25" s="7">
        <f aca="true" t="shared" si="4" ref="B25:M25">(((lt/li)*TAN(B24))+(((Mt*eU)+(Mt*eL)+(Mi*eU))/li)*TAN(B23))</f>
        <v>0.02112468429167462</v>
      </c>
      <c r="C25" s="7">
        <f t="shared" si="4"/>
        <v>0.042688968482577146</v>
      </c>
      <c r="D25" s="7">
        <f t="shared" si="4"/>
        <v>0.06517031945437761</v>
      </c>
      <c r="E25" s="7">
        <f t="shared" si="4"/>
        <v>0.0891292021886189</v>
      </c>
      <c r="F25" s="7">
        <f t="shared" si="4"/>
        <v>0.11527128155625932</v>
      </c>
      <c r="G25" s="7">
        <f t="shared" si="4"/>
        <v>0.14454305618521054</v>
      </c>
      <c r="H25" s="7">
        <f t="shared" si="4"/>
        <v>0.1782921242873725</v>
      </c>
      <c r="I25" s="7">
        <f t="shared" si="4"/>
        <v>0.2185579773424362</v>
      </c>
      <c r="J25" s="7">
        <f t="shared" si="4"/>
        <v>0.2686478693012806</v>
      </c>
      <c r="K25" s="7">
        <f t="shared" si="4"/>
        <v>0.3344111153813072</v>
      </c>
      <c r="L25" s="7">
        <f t="shared" si="4"/>
        <v>0.42754580265467046</v>
      </c>
      <c r="M25" s="7">
        <f t="shared" si="4"/>
        <v>2.561917102286931</v>
      </c>
    </row>
    <row r="26" spans="1:13" ht="15.75">
      <c r="A26" s="10" t="s">
        <v>25</v>
      </c>
      <c r="B26" s="6">
        <f aca="true" t="shared" si="5" ref="B26:M26">(y*(TAN(B23)))+((B25*li)/B22)+((TAN(B23))/B22)*((Mt+Mi)*(fU+fL)+Mu*fU)</f>
        <v>12.785828712889007</v>
      </c>
      <c r="C26" s="6">
        <f t="shared" si="5"/>
        <v>25.833731586972362</v>
      </c>
      <c r="D26" s="6">
        <f t="shared" si="5"/>
        <v>39.427823570197866</v>
      </c>
      <c r="E26" s="6">
        <f t="shared" si="5"/>
        <v>53.90038551596767</v>
      </c>
      <c r="F26" s="6">
        <f t="shared" si="5"/>
        <v>69.66752145788477</v>
      </c>
      <c r="G26" s="6">
        <f t="shared" si="5"/>
        <v>87.28326365745812</v>
      </c>
      <c r="H26" s="6">
        <f t="shared" si="5"/>
        <v>107.52871404909268</v>
      </c>
      <c r="I26" s="6">
        <f t="shared" si="5"/>
        <v>131.57016335525532</v>
      </c>
      <c r="J26" s="6">
        <f t="shared" si="5"/>
        <v>161.26241122058934</v>
      </c>
      <c r="K26" s="6">
        <f t="shared" si="5"/>
        <v>199.78874463058068</v>
      </c>
      <c r="L26" s="6">
        <f t="shared" si="5"/>
        <v>253.1986408391582</v>
      </c>
      <c r="M26" s="6">
        <f t="shared" si="5"/>
        <v>1714.1103542120761</v>
      </c>
    </row>
    <row r="28" spans="1:2" ht="15.75">
      <c r="A28" s="8" t="s">
        <v>34</v>
      </c>
      <c r="B28" s="9"/>
    </row>
    <row r="29" spans="1:13" ht="12.75">
      <c r="A29" s="11" t="s">
        <v>31</v>
      </c>
      <c r="B29" s="6">
        <v>0.1</v>
      </c>
      <c r="C29" s="6">
        <v>0.1</v>
      </c>
      <c r="D29" s="6">
        <v>0.1</v>
      </c>
      <c r="E29" s="6">
        <v>0.1</v>
      </c>
      <c r="F29" s="6">
        <v>0.1</v>
      </c>
      <c r="G29" s="6">
        <v>0.1</v>
      </c>
      <c r="H29" s="6">
        <v>0.1</v>
      </c>
      <c r="I29" s="6">
        <v>0.1</v>
      </c>
      <c r="J29" s="6">
        <v>0.1</v>
      </c>
      <c r="K29" s="6">
        <v>0.1</v>
      </c>
      <c r="L29" s="6">
        <v>0.1</v>
      </c>
      <c r="M29" s="6">
        <v>0.1</v>
      </c>
    </row>
    <row r="30" spans="1:13" ht="15.75">
      <c r="A30" s="10" t="s">
        <v>45</v>
      </c>
      <c r="B30" s="6">
        <v>0.1</v>
      </c>
      <c r="C30" s="6">
        <v>0.2</v>
      </c>
      <c r="D30" s="6">
        <v>0.3</v>
      </c>
      <c r="E30" s="6">
        <v>0.4</v>
      </c>
      <c r="F30" s="6">
        <v>0.5</v>
      </c>
      <c r="G30" s="6">
        <v>0.6</v>
      </c>
      <c r="H30" s="6">
        <v>0.7</v>
      </c>
      <c r="I30" s="6">
        <v>0.8</v>
      </c>
      <c r="J30" s="6">
        <v>0.9</v>
      </c>
      <c r="K30" s="6">
        <v>1</v>
      </c>
      <c r="L30" s="6">
        <v>1.1</v>
      </c>
      <c r="M30" s="6">
        <v>1.5</v>
      </c>
    </row>
    <row r="31" spans="1:13" ht="18.75">
      <c r="A31" s="10" t="s">
        <v>46</v>
      </c>
      <c r="B31" s="7">
        <f aca="true" t="shared" si="6" ref="B31:M31">((Mt*et)/lt)*TAN(B30)</f>
        <v>0.030100401625635164</v>
      </c>
      <c r="C31" s="7">
        <f t="shared" si="6"/>
        <v>0.06081301065260175</v>
      </c>
      <c r="D31" s="7">
        <f t="shared" si="6"/>
        <v>0.09280087488288698</v>
      </c>
      <c r="E31" s="7">
        <f t="shared" si="6"/>
        <v>0.12683796562144853</v>
      </c>
      <c r="F31" s="7">
        <f t="shared" si="6"/>
        <v>0.16389074695313713</v>
      </c>
      <c r="G31" s="7">
        <f t="shared" si="6"/>
        <v>0.2052410425025077</v>
      </c>
      <c r="H31" s="7">
        <f t="shared" si="6"/>
        <v>0.2526865141389238</v>
      </c>
      <c r="I31" s="7">
        <f t="shared" si="6"/>
        <v>0.30889156711510923</v>
      </c>
      <c r="J31" s="7">
        <f t="shared" si="6"/>
        <v>0.37804746526510175</v>
      </c>
      <c r="K31" s="7">
        <f t="shared" si="6"/>
        <v>0.4672223173964707</v>
      </c>
      <c r="L31" s="7">
        <f t="shared" si="6"/>
        <v>0.5894278971745956</v>
      </c>
      <c r="M31" s="7">
        <f t="shared" si="6"/>
        <v>4.230425984151515</v>
      </c>
    </row>
    <row r="32" spans="1:13" ht="18.75">
      <c r="A32" s="10" t="s">
        <v>47</v>
      </c>
      <c r="B32" s="7">
        <f aca="true" t="shared" si="7" ref="B32:M32">(((lt/li)*TAN(B31))+(((Mt*eU)+(Mt*eL)+(Mi*eU))/li)*TAN(B30))</f>
        <v>0.02112468429167462</v>
      </c>
      <c r="C32" s="7">
        <f t="shared" si="7"/>
        <v>0.042688968482577146</v>
      </c>
      <c r="D32" s="7">
        <f t="shared" si="7"/>
        <v>0.06517031945437761</v>
      </c>
      <c r="E32" s="7">
        <f t="shared" si="7"/>
        <v>0.0891292021886189</v>
      </c>
      <c r="F32" s="7">
        <f t="shared" si="7"/>
        <v>0.11527128155625932</v>
      </c>
      <c r="G32" s="7">
        <f t="shared" si="7"/>
        <v>0.14454305618521054</v>
      </c>
      <c r="H32" s="7">
        <f t="shared" si="7"/>
        <v>0.1782921242873725</v>
      </c>
      <c r="I32" s="7">
        <f t="shared" si="7"/>
        <v>0.2185579773424362</v>
      </c>
      <c r="J32" s="7">
        <f t="shared" si="7"/>
        <v>0.2686478693012806</v>
      </c>
      <c r="K32" s="7">
        <f t="shared" si="7"/>
        <v>0.3344111153813072</v>
      </c>
      <c r="L32" s="7">
        <f t="shared" si="7"/>
        <v>0.42754580265467046</v>
      </c>
      <c r="M32" s="7">
        <f t="shared" si="7"/>
        <v>2.561917102286931</v>
      </c>
    </row>
    <row r="33" spans="1:13" ht="15.75">
      <c r="A33" s="10" t="s">
        <v>25</v>
      </c>
      <c r="B33" s="6">
        <f aca="true" t="shared" si="8" ref="B33:M33">(y*(TAN(B30)))+((B32*li)/B29)+((TAN(B30))/B29)*((Mt+Mi)*(fU+fL)+Mu*fU)</f>
        <v>30.201645693721083</v>
      </c>
      <c r="C33" s="6">
        <f t="shared" si="8"/>
        <v>61.02322846213869</v>
      </c>
      <c r="D33" s="6">
        <f t="shared" si="8"/>
        <v>93.13694326833703</v>
      </c>
      <c r="E33" s="6">
        <f t="shared" si="8"/>
        <v>127.32921783912005</v>
      </c>
      <c r="F33" s="6">
        <f t="shared" si="8"/>
        <v>164.58538114879389</v>
      </c>
      <c r="G33" s="6">
        <f t="shared" si="8"/>
        <v>206.2183043354163</v>
      </c>
      <c r="H33" s="6">
        <f t="shared" si="8"/>
        <v>254.08070770761967</v>
      </c>
      <c r="I33" s="6">
        <f t="shared" si="8"/>
        <v>310.9426259113045</v>
      </c>
      <c r="J33" s="6">
        <f t="shared" si="8"/>
        <v>381.2179228783413</v>
      </c>
      <c r="K33" s="6">
        <f t="shared" si="8"/>
        <v>472.5051339298824</v>
      </c>
      <c r="L33" s="6">
        <f t="shared" si="8"/>
        <v>599.3226054751681</v>
      </c>
      <c r="M33" s="6">
        <f t="shared" si="8"/>
        <v>4012.6497587416316</v>
      </c>
    </row>
  </sheetData>
  <printOptions/>
  <pageMargins left="0.75" right="0.75" top="1" bottom="1" header="0.5" footer="0.5"/>
  <pageSetup horizontalDpi="300" verticalDpi="300" orientation="portrait" paperSize="9" r:id="rId5"/>
  <drawing r:id="rId4"/>
  <legacyDrawing r:id="rId3"/>
  <oleObjects>
    <oleObject progId="Equation.3" shapeId="16128417" r:id="rId1"/>
    <oleObject progId="Equation.3" shapeId="16128418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P21" sqref="P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B30" sqref="B30"/>
    </sheetView>
  </sheetViews>
  <sheetFormatPr defaultColWidth="9.140625" defaultRowHeight="12.75"/>
  <cols>
    <col min="1" max="1" width="9.57421875" style="4" customWidth="1"/>
    <col min="2" max="2" width="58.421875" style="1" customWidth="1"/>
    <col min="3" max="3" width="9.140625" style="1" customWidth="1"/>
  </cols>
  <sheetData>
    <row r="1" ht="12.75">
      <c r="A1" s="4" t="s">
        <v>0</v>
      </c>
    </row>
    <row r="2" spans="1:3" ht="15.75">
      <c r="A2" s="5" t="s">
        <v>1</v>
      </c>
      <c r="B2" s="2" t="s">
        <v>2</v>
      </c>
      <c r="C2" s="3" t="s">
        <v>3</v>
      </c>
    </row>
    <row r="3" spans="1:3" ht="18.75">
      <c r="A3" s="5" t="s">
        <v>4</v>
      </c>
      <c r="B3" s="2" t="s">
        <v>5</v>
      </c>
      <c r="C3" s="3" t="s">
        <v>6</v>
      </c>
    </row>
    <row r="4" spans="1:3" ht="18.75">
      <c r="A4" s="5" t="s">
        <v>7</v>
      </c>
      <c r="B4" s="2" t="s">
        <v>8</v>
      </c>
      <c r="C4" s="3" t="s">
        <v>6</v>
      </c>
    </row>
    <row r="5" spans="1:3" ht="18.75">
      <c r="A5" s="5" t="s">
        <v>9</v>
      </c>
      <c r="B5" s="2" t="s">
        <v>10</v>
      </c>
      <c r="C5" s="3" t="s">
        <v>11</v>
      </c>
    </row>
    <row r="6" spans="1:3" ht="18.75">
      <c r="A6" s="5" t="s">
        <v>12</v>
      </c>
      <c r="B6" s="2" t="s">
        <v>13</v>
      </c>
      <c r="C6" s="3" t="s">
        <v>11</v>
      </c>
    </row>
    <row r="7" spans="1:3" ht="18.75">
      <c r="A7" s="5" t="s">
        <v>14</v>
      </c>
      <c r="B7" s="2" t="s">
        <v>15</v>
      </c>
      <c r="C7" s="3" t="s">
        <v>6</v>
      </c>
    </row>
    <row r="8" spans="1:3" ht="18.75">
      <c r="A8" s="5" t="s">
        <v>16</v>
      </c>
      <c r="B8" s="2" t="s">
        <v>17</v>
      </c>
      <c r="C8" s="3" t="s">
        <v>6</v>
      </c>
    </row>
    <row r="9" spans="1:3" ht="18.75">
      <c r="A9" s="5" t="s">
        <v>29</v>
      </c>
      <c r="B9" s="2" t="s">
        <v>30</v>
      </c>
      <c r="C9" s="3" t="s">
        <v>6</v>
      </c>
    </row>
    <row r="10" spans="1:3" ht="18.75">
      <c r="A10" s="5" t="s">
        <v>18</v>
      </c>
      <c r="B10" s="2" t="s">
        <v>19</v>
      </c>
      <c r="C10" s="3" t="s">
        <v>11</v>
      </c>
    </row>
    <row r="11" spans="1:3" ht="18.75">
      <c r="A11" s="5" t="s">
        <v>20</v>
      </c>
      <c r="B11" s="2" t="s">
        <v>13</v>
      </c>
      <c r="C11" s="3" t="s">
        <v>11</v>
      </c>
    </row>
    <row r="12" spans="1:3" ht="18.75">
      <c r="A12" s="5" t="s">
        <v>21</v>
      </c>
      <c r="B12" s="2" t="s">
        <v>22</v>
      </c>
      <c r="C12" s="3" t="s">
        <v>6</v>
      </c>
    </row>
    <row r="13" spans="1:3" ht="18.75">
      <c r="A13" s="5" t="s">
        <v>23</v>
      </c>
      <c r="B13" s="2" t="s">
        <v>24</v>
      </c>
      <c r="C13" s="3" t="s">
        <v>6</v>
      </c>
    </row>
    <row r="14" spans="1:3" ht="15.75">
      <c r="A14" s="5" t="s">
        <v>25</v>
      </c>
      <c r="B14" s="2" t="s">
        <v>26</v>
      </c>
      <c r="C14" s="3" t="s">
        <v>6</v>
      </c>
    </row>
    <row r="15" spans="1:3" ht="15.75">
      <c r="A15" s="5" t="s">
        <v>27</v>
      </c>
      <c r="B15" s="2" t="s">
        <v>28</v>
      </c>
      <c r="C15" s="3" t="s">
        <v>6</v>
      </c>
    </row>
    <row r="16" ht="12.75"/>
    <row r="17" ht="12.75"/>
    <row r="18" ht="12.75"/>
    <row r="19" ht="12.75"/>
    <row r="21" ht="12.75">
      <c r="B21"/>
    </row>
    <row r="22" ht="12.75"/>
    <row r="26" ht="12.75"/>
  </sheetData>
  <printOptions/>
  <pageMargins left="0.75" right="0.75" top="1" bottom="1" header="0.5" footer="0.5"/>
  <pageSetup horizontalDpi="300" verticalDpi="300" orientation="portrait" paperSize="9" r:id="rId5"/>
  <drawing r:id="rId4"/>
  <legacyDrawing r:id="rId3"/>
  <oleObjects>
    <oleObject progId="Equation.3" shapeId="16113527" r:id="rId1"/>
    <oleObject progId="Equation.3" shapeId="16115791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Glasgow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Perreur-Lloyd</dc:creator>
  <cp:keywords/>
  <dc:description/>
  <cp:lastModifiedBy>Michael Perreur-Lloyd</cp:lastModifiedBy>
  <dcterms:created xsi:type="dcterms:W3CDTF">2003-12-18T12:17:41Z</dcterms:created>
  <dcterms:modified xsi:type="dcterms:W3CDTF">2004-01-05T15:14:25Z</dcterms:modified>
  <cp:category/>
  <cp:version/>
  <cp:contentType/>
  <cp:contentStatus/>
</cp:coreProperties>
</file>